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<sst xmlns="http://schemas.openxmlformats.org/spreadsheetml/2006/main" count="288" uniqueCount="109">
  <si>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</si>
  <si>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</si>
  <si>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</si>
  <si>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</si>
  <si>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</si>
  <si>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</si>
  <si>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</si>
  <si>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</si>
  <si>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</si>
  <si>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</si>
  <si>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</si>
  <si>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</si>
  <si>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</si>
  <si>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</si>
  <si>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</si>
  <si>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</si>
  <si>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</si>
  <si>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</si>
  <si>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</si>
  <si>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</si>
  <si>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</si>
  <si>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</si>
  <si>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</si>
  <si>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</si>
  <si>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</si>
  <si>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</si>
  <si>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</si>
  <si>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</si>
  <si>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</si>
  <si>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</si>
  <si>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</si>
  <si>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</si>
  <si>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</si>
  <si>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</si>
  <si>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</si>
  <si>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</si>
  <si>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</si>
  <si>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</si>
  <si>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</si>
  <si>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</si>
  <si>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</si>
  <si>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</si>
  <si>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</si>
  <si>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</si>
  <si>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</si>
  <si>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</si>
  <si>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</si>
  <si>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</si>
  <si>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</si>
  <si>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</si>
  <si>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</si>
  <si>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</si>
  <si>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</si>
  <si>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</si>
  <si>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</si>
  <si>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</si>
  <si>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</si>
  <si>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</si>
  <si>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</si>
  <si>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</si>
  <si>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</si>
  <si>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</si>
  <si>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</si>
  <si>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</si>
  <si>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</si>
  <si>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</si>
  <si>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</si>
  <si>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</si>
  <si>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</si>
  <si>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</si>
  <si>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</si>
  <si>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</si>
  <si>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</si>
  <si>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</si>
  <si>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</si>
  <si>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</si>
  <si>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</si>
  <si>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</si>
  <si>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</si>
  <si>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</si>
  <si>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</si>
  <si>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</si>
  <si>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</si>
  <si>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</si>
  <si>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</si>
  <si>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</si>
  <si>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</si>
  <si>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</si>
  <si>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</si>
  <si>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</si>
  <si>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</si>
  <si>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</si>
  <si>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</si>
  <si>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</si>
  <si>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</si>
  <si>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</si>
  <si>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</si>
  <si>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</si>
  <si>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</si>
  <si>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</si>
  <si>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</si>
  <si>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</si>
  <si>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</si>
  <si>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</si>
  <si>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</si>
  <si>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05.07.2017</t>
  </si>
  <si>
    <r>
      <t xml:space="preserve">станом на 05.07.2017р.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</si>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</sst>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 val="autoZero"/>
        <c:auto val="0"/>
        <c:lblOffset val="100"/>
        <c:tickLblSkip val="1"/>
        <c:noMultiLvlLbl val="0"/>
      </c:catAx>
      <c:valAx>
        <c:axId val="316765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60893"/>
        <c:crosses val="autoZero"/>
        <c:auto val="0"/>
        <c:lblOffset val="100"/>
        <c:tickLblSkip val="1"/>
        <c:noMultiLvlLbl val="0"/>
      </c:catAx>
      <c:valAx>
        <c:axId val="156608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2791"/>
        <c:crosses val="autoZero"/>
        <c:auto val="0"/>
        <c:lblOffset val="100"/>
        <c:tickLblSkip val="1"/>
        <c:noMultiLvlLbl val="0"/>
      </c:catAx>
      <c:valAx>
        <c:axId val="605727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49009"/>
        <c:crosses val="autoZero"/>
        <c:auto val="0"/>
        <c:lblOffset val="100"/>
        <c:tickLblSkip val="1"/>
        <c:noMultiLvlLbl val="0"/>
      </c:catAx>
      <c:valAx>
        <c:axId val="74490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842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autoZero"/>
        <c:auto val="0"/>
        <c:lblOffset val="100"/>
        <c:tickLblSkip val="1"/>
        <c:noMultiLvlLbl val="0"/>
      </c:catAx>
      <c:valAx>
        <c:axId val="664988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0"/>
        <c:lblOffset val="100"/>
        <c:tickLblSkip val="1"/>
        <c:noMultiLvlLbl val="0"/>
      </c:catAx>
      <c:valAx>
        <c:axId val="176958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autoZero"/>
        <c:auto val="0"/>
        <c:lblOffset val="100"/>
        <c:tickLblSkip val="1"/>
        <c:noMultiLvlLbl val="0"/>
      </c:catAx>
      <c:valAx>
        <c:axId val="240799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392536"/>
        <c:axId val="4315097"/>
      </c:bar3D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92536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8835874"/>
        <c:axId val="13978547"/>
      </c:bar3D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34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652 274,5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- 115 017,6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- 110 268,2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37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AVERAGE(N4:N5)</f>
        <v>4362.9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4362.9</v>
      </c>
      <c r="R5" s="75">
        <v>0</v>
      </c>
      <c r="S5" s="69">
        <v>0</v>
      </c>
      <c r="T5" s="76">
        <v>104.8</v>
      </c>
      <c r="U5" s="134">
        <v>0</v>
      </c>
      <c r="V5" s="135"/>
      <c r="W5" s="74">
        <f aca="true" t="shared" si="3" ref="W5:W24">R5+S5+U5+T5+V5</f>
        <v>104.8</v>
      </c>
    </row>
    <row r="6" spans="1:23" ht="12.75">
      <c r="A6" s="10">
        <v>42921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4000</v>
      </c>
      <c r="P6" s="3">
        <f t="shared" si="2"/>
        <v>0</v>
      </c>
      <c r="Q6" s="2">
        <v>4362.9</v>
      </c>
      <c r="R6" s="77"/>
      <c r="S6" s="78"/>
      <c r="T6" s="79"/>
      <c r="U6" s="136"/>
      <c r="V6" s="137"/>
      <c r="W6" s="74">
        <f t="shared" si="3"/>
        <v>0</v>
      </c>
    </row>
    <row r="7" spans="1:23" ht="12.75">
      <c r="A7" s="10">
        <v>42922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4362.9</v>
      </c>
      <c r="R7" s="77"/>
      <c r="S7" s="78"/>
      <c r="T7" s="79"/>
      <c r="U7" s="136"/>
      <c r="V7" s="137"/>
      <c r="W7" s="74">
        <f t="shared" si="3"/>
        <v>0</v>
      </c>
    </row>
    <row r="8" spans="1:23" ht="12.75">
      <c r="A8" s="10">
        <v>42923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5900</v>
      </c>
      <c r="P8" s="3">
        <f t="shared" si="2"/>
        <v>0</v>
      </c>
      <c r="Q8" s="2">
        <v>4362.9</v>
      </c>
      <c r="R8" s="77"/>
      <c r="S8" s="78"/>
      <c r="T8" s="76"/>
      <c r="U8" s="134"/>
      <c r="V8" s="135"/>
      <c r="W8" s="74">
        <f t="shared" si="3"/>
        <v>0</v>
      </c>
    </row>
    <row r="9" spans="1:23" ht="12.75">
      <c r="A9" s="10">
        <v>42926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4362.9</v>
      </c>
      <c r="R9" s="77"/>
      <c r="S9" s="78"/>
      <c r="T9" s="76"/>
      <c r="U9" s="134"/>
      <c r="V9" s="135"/>
      <c r="W9" s="74">
        <f t="shared" si="3"/>
        <v>0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4362.9</v>
      </c>
      <c r="R10" s="77"/>
      <c r="S10" s="78"/>
      <c r="T10" s="76"/>
      <c r="U10" s="134"/>
      <c r="V10" s="135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4362.9</v>
      </c>
      <c r="R11" s="75"/>
      <c r="S11" s="69"/>
      <c r="T11" s="76"/>
      <c r="U11" s="134"/>
      <c r="V11" s="135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4362.9</v>
      </c>
      <c r="R12" s="75"/>
      <c r="S12" s="69"/>
      <c r="T12" s="76"/>
      <c r="U12" s="134"/>
      <c r="V12" s="135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4362.9</v>
      </c>
      <c r="R13" s="75"/>
      <c r="S13" s="69"/>
      <c r="T13" s="76"/>
      <c r="U13" s="134"/>
      <c r="V13" s="135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4362.9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4362.9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4362.9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4362.9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4362.9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4362.9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4362.9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4362.9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4362.9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14500</v>
      </c>
      <c r="P23" s="3">
        <f>N23/O23</f>
        <v>0</v>
      </c>
      <c r="Q23" s="2">
        <v>4362.9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12893.4</v>
      </c>
      <c r="P24" s="3">
        <f t="shared" si="2"/>
        <v>0</v>
      </c>
      <c r="Q24" s="2">
        <v>4362.9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2907</v>
      </c>
      <c r="C25" s="92">
        <f t="shared" si="4"/>
        <v>341.8</v>
      </c>
      <c r="D25" s="115">
        <f t="shared" si="4"/>
        <v>14.299999999999999</v>
      </c>
      <c r="E25" s="115">
        <f t="shared" si="4"/>
        <v>327.5</v>
      </c>
      <c r="F25" s="92">
        <f t="shared" si="4"/>
        <v>177.2</v>
      </c>
      <c r="G25" s="92">
        <f t="shared" si="4"/>
        <v>870.8</v>
      </c>
      <c r="H25" s="92">
        <f t="shared" si="4"/>
        <v>1515.3000000000002</v>
      </c>
      <c r="I25" s="92">
        <f t="shared" si="4"/>
        <v>260.54999999999995</v>
      </c>
      <c r="J25" s="92">
        <f t="shared" si="4"/>
        <v>65.05</v>
      </c>
      <c r="K25" s="92">
        <f t="shared" si="4"/>
        <v>0</v>
      </c>
      <c r="L25" s="92">
        <f t="shared" si="4"/>
        <v>2539</v>
      </c>
      <c r="M25" s="91">
        <f t="shared" si="4"/>
        <v>49.099999999999625</v>
      </c>
      <c r="N25" s="91">
        <f t="shared" si="4"/>
        <v>8725.8</v>
      </c>
      <c r="O25" s="91">
        <f t="shared" si="4"/>
        <v>123743.4</v>
      </c>
      <c r="P25" s="93">
        <f>N25/O25</f>
        <v>0.07051527596623335</v>
      </c>
      <c r="Q25" s="2"/>
      <c r="R25" s="82">
        <f>SUM(R4:R24)</f>
        <v>0</v>
      </c>
      <c r="S25" s="82">
        <f>SUM(S4:S24)</f>
        <v>0</v>
      </c>
      <c r="T25" s="82">
        <f>SUM(T4:T24)</f>
        <v>104.8</v>
      </c>
      <c r="U25" s="140">
        <f>SUM(U4:U24)</f>
        <v>0</v>
      </c>
      <c r="V25" s="141"/>
      <c r="W25" s="82">
        <f>R25+S25+U25+T25+V25</f>
        <v>104.8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42921</v>
      </c>
      <c r="S30" s="146">
        <v>155.85575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42921</v>
      </c>
      <c r="S40" s="145">
        <v>31922.447589999945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31922.447589999945</v>
      </c>
      <c r="B29" s="49">
        <v>19230</v>
      </c>
      <c r="C29" s="49">
        <v>1617.15</v>
      </c>
      <c r="D29" s="49">
        <v>13500</v>
      </c>
      <c r="E29" s="49">
        <v>3.73</v>
      </c>
      <c r="F29" s="49">
        <v>20050</v>
      </c>
      <c r="G29" s="49">
        <v>6673.07</v>
      </c>
      <c r="H29" s="49">
        <v>7</v>
      </c>
      <c r="I29" s="49">
        <v>7</v>
      </c>
      <c r="J29" s="49"/>
      <c r="K29" s="49"/>
      <c r="L29" s="63">
        <f>H29+F29+D29+J29+B29</f>
        <v>52787</v>
      </c>
      <c r="M29" s="50">
        <f>C29+E29+G29+I29</f>
        <v>8300.95</v>
      </c>
      <c r="N29" s="51">
        <f>M29-L29</f>
        <v>-44486.05</v>
      </c>
      <c r="O29" s="166">
        <f>липень!S30</f>
        <v>155.85575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354449.4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89268.15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105877.62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11262.75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54301.94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17954.67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652274.51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1617.15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6673.07</v>
      </c>
    </row>
    <row r="61" spans="1:3" ht="25.5">
      <c r="A61" s="83" t="s">
        <v>56</v>
      </c>
      <c r="B61" s="9">
        <f>H29</f>
        <v>7</v>
      </c>
      <c r="C61" s="9">
        <f>I29</f>
        <v>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2017-07-05T09:23:42Z</dcterms:modified>
  <cp:category/>
  <cp:version/>
  <cp:contentType/>
  <cp:contentStatus/>
</cp:coreProperties>
</file>